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INTERDEPARTAMENTAL\CONCURSOS I CONTRACTES\0_ASSISTENCIAL\2025\CSdM 10-25-ASS aliança robòtica\expedient contractació\0_DOCUMENTACIÓ EXPEDIENT\"/>
    </mc:Choice>
  </mc:AlternateContent>
  <bookViews>
    <workbookView xWindow="-105" yWindow="-105" windowWidth="19305" windowHeight="7005"/>
  </bookViews>
  <sheets>
    <sheet name="FUNGIBLE ANUAL TOTS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8" i="9" l="1"/>
  <c r="U9" i="9"/>
  <c r="U28" i="9" s="1"/>
  <c r="U10" i="9"/>
  <c r="U11" i="9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7" i="9"/>
  <c r="O7" i="9"/>
  <c r="T28" i="9"/>
  <c r="S28" i="9"/>
  <c r="R28" i="9"/>
  <c r="Q28" i="9"/>
  <c r="P28" i="9"/>
  <c r="M8" i="9" l="1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7" i="9"/>
  <c r="O10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N10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L10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K13" i="9"/>
  <c r="K12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10" i="9"/>
  <c r="I10" i="9"/>
  <c r="I9" i="9"/>
  <c r="M28" i="9" l="1"/>
  <c r="H28" i="9"/>
  <c r="G28" i="9"/>
  <c r="D28" i="9"/>
  <c r="I8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7" i="9"/>
  <c r="E28" i="9"/>
  <c r="I28" i="9" l="1"/>
  <c r="O8" i="9" l="1"/>
  <c r="K8" i="9"/>
  <c r="L8" i="9"/>
  <c r="N8" i="9"/>
  <c r="N11" i="9"/>
  <c r="O11" i="9"/>
  <c r="K11" i="9"/>
  <c r="L11" i="9"/>
  <c r="N7" i="9"/>
  <c r="L7" i="9"/>
  <c r="K7" i="9"/>
  <c r="J28" i="9"/>
  <c r="O9" i="9"/>
  <c r="L9" i="9"/>
  <c r="N9" i="9"/>
  <c r="K9" i="9"/>
  <c r="K28" i="9" l="1"/>
  <c r="N28" i="9"/>
  <c r="L28" i="9"/>
  <c r="O28" i="9"/>
</calcChain>
</file>

<file path=xl/sharedStrings.xml><?xml version="1.0" encoding="utf-8"?>
<sst xmlns="http://schemas.openxmlformats.org/spreadsheetml/2006/main" count="75" uniqueCount="50">
  <si>
    <t>TOTAL</t>
  </si>
  <si>
    <t>Hemicolectomia dreta</t>
  </si>
  <si>
    <t>sin VSE ni Grapadora</t>
  </si>
  <si>
    <t>Hemicolectomia esquerra</t>
  </si>
  <si>
    <t>Sigmoidectomia</t>
  </si>
  <si>
    <t>Reseccions anteriors de recte</t>
  </si>
  <si>
    <t>Miles</t>
  </si>
  <si>
    <t>Cirurgia bariàtrica</t>
  </si>
  <si>
    <t>Cirurgia càncer gàstric</t>
  </si>
  <si>
    <t>Esplenectomia electiva</t>
  </si>
  <si>
    <t>sin VSE</t>
  </si>
  <si>
    <t>Hèrnies de hiatus</t>
  </si>
  <si>
    <t>Rectopexies</t>
  </si>
  <si>
    <t>Cirurgia via biliar complexa</t>
  </si>
  <si>
    <t>Cirurgia de paret complexa</t>
  </si>
  <si>
    <t>Histerectomies per via abdominal</t>
  </si>
  <si>
    <t xml:space="preserve">Prostatectomies radicals </t>
  </si>
  <si>
    <t>Nefrectomies</t>
  </si>
  <si>
    <t>Suprarrenalectomies</t>
  </si>
  <si>
    <t>Correccions Pelvis/renal/ureter</t>
  </si>
  <si>
    <t>Cistectomia radical</t>
  </si>
  <si>
    <t>Cirurgia Colorrectal</t>
  </si>
  <si>
    <t>Colpos</t>
  </si>
  <si>
    <t>Miomectomies</t>
  </si>
  <si>
    <t xml:space="preserve"> </t>
  </si>
  <si>
    <t>Imports sense IVA</t>
  </si>
  <si>
    <t>TIPUS DE PROCEDIMENTS</t>
  </si>
  <si>
    <t>IMPORT MÀXIM PER PROCEDIMENT SENSE IVA</t>
  </si>
  <si>
    <t>ANUAL ESTIMAT CSdM</t>
  </si>
  <si>
    <t>ANUAL ESTIMAT CHV</t>
  </si>
  <si>
    <t>ANUAL ESTIMAT CST</t>
  </si>
  <si>
    <t>ANUAL ESTIMAT CSA</t>
  </si>
  <si>
    <t>ANUAL ESTIMAT CSMS</t>
  </si>
  <si>
    <t>TOTAL PROCEDIMENTS ANUALS ESTIMATS</t>
  </si>
  <si>
    <t>IMPORT ESTIMAT ANUAL CSdM</t>
  </si>
  <si>
    <t>IMPORT ANUAL ESTIMAT ANUAL CHV</t>
  </si>
  <si>
    <t>IMPORT ANUAL ESTIMAT ANUAL CST</t>
  </si>
  <si>
    <t>IMPORT ANUAL ESTIMAT ANUAL CSA</t>
  </si>
  <si>
    <t>IMPORT ANUAL ESTIMAT ANUAL CSMS</t>
  </si>
  <si>
    <t>Nº de usos instruments CSdM</t>
  </si>
  <si>
    <t>Nº de usos instruments CHV</t>
  </si>
  <si>
    <t>Nº de usos instruments CST</t>
  </si>
  <si>
    <t>Nº de usos instruments CSA</t>
  </si>
  <si>
    <t>Nº de usos instruments CSMS</t>
  </si>
  <si>
    <t>TOTAL instruments ANUALS ESTIMATS</t>
  </si>
  <si>
    <t>Nivell mig (4 elements)</t>
  </si>
  <si>
    <t>Nicell baix (3 elements)</t>
  </si>
  <si>
    <t>Nivell alt (5 elements)</t>
  </si>
  <si>
    <t>GRUPS DE COMPRA SEGONS COMPLEXITAT</t>
  </si>
  <si>
    <t>ANNEX 1 DEL PLEC DE PRESCRIPCIONS TÈCNIQUES: PROCEDIMENT INCLOSOS (veure apartat 3.b) del Plec de Prescripcions Tècniques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</si>
</sst>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rgb="FFFF0000"/>
      <name val="Aptos Narrow"/>
      <family val="2"/>
      <scheme val="minor"/>
    </font>
    <font>
      <sz val="12"/>
      <color theme="3" tint="0.499984740745262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5" tint="-0.249977111117893"/>
      <name val="Aptos Narrow"/>
      <family val="2"/>
      <scheme val="minor"/>
    </font>
    <font>
      <b/>
      <u/>
      <sz val="11"/>
      <color theme="1"/>
      <name val="Aptos Narrow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2" borderId="3" xfId="0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44" fontId="3" fillId="0" borderId="4" xfId="1" applyFont="1" applyBorder="1" applyAlignment="1">
      <alignment horizontal="center" vertical="center" wrapText="1"/>
    </xf>
    <xf numFmtId="0" fontId="3" fillId="6" borderId="3" xfId="0" applyFont="1" applyFill="1" applyBorder="1" applyAlignment="1">
      <alignment horizontal="justify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13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1" xfId="0" applyFont="1" applyBorder="1"/>
    <xf numFmtId="0" fontId="0" fillId="0" borderId="16" xfId="0" applyFill="1" applyBorder="1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</cellXfs>
  <cellStyles count="3">
    <cellStyle name="Moneda" xfId="1" builtinId="4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95251</xdr:colOff>
      <xdr:row>5</xdr:row>
      <xdr:rowOff>589497</xdr:rowOff>
    </xdr:from>
    <xdr:to>
      <xdr:col>3</xdr:col>
      <xdr:colOff>1397001</xdr:colOff>
      <xdr:row>5</xdr:row>
      <xdr:rowOff>1001185</xdr:rowOff>
    </xdr:to>
    <xdr:pic>
      <xdr:nvPicPr>
        <xdr:cNvPr id="2" name="Imagen 1" descr="Logo CSdM (2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5168" y="2822580"/>
          <a:ext cx="1301750" cy="411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95250</xdr:colOff>
      <xdr:row>5</xdr:row>
      <xdr:rowOff>659577</xdr:rowOff>
    </xdr:from>
    <xdr:to>
      <xdr:col>5</xdr:col>
      <xdr:colOff>1830917</xdr:colOff>
      <xdr:row>5</xdr:row>
      <xdr:rowOff>963082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09000" y="2892660"/>
          <a:ext cx="1735667" cy="303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31750</xdr:colOff>
      <xdr:row>5</xdr:row>
      <xdr:rowOff>635000</xdr:rowOff>
    </xdr:from>
    <xdr:to>
      <xdr:col>6</xdr:col>
      <xdr:colOff>1922545</xdr:colOff>
      <xdr:row>5</xdr:row>
      <xdr:rowOff>863600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18750" y="2868083"/>
          <a:ext cx="189079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52918</xdr:colOff>
      <xdr:row>5</xdr:row>
      <xdr:rowOff>613833</xdr:rowOff>
    </xdr:from>
    <xdr:to>
      <xdr:col>7</xdr:col>
      <xdr:colOff>1573778</xdr:colOff>
      <xdr:row>5</xdr:row>
      <xdr:rowOff>865717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68" y="2846916"/>
          <a:ext cx="1520860" cy="251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89960</xdr:colOff>
      <xdr:row>5</xdr:row>
      <xdr:rowOff>666750</xdr:rowOff>
    </xdr:from>
    <xdr:to>
      <xdr:col>4</xdr:col>
      <xdr:colOff>1493154</xdr:colOff>
      <xdr:row>5</xdr:row>
      <xdr:rowOff>986366</xdr:rowOff>
    </xdr:to>
    <xdr:pic>
      <xdr:nvPicPr>
        <xdr:cNvPr id="6" name="Imagen 14" descr="chv logo n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6793" y="2899833"/>
          <a:ext cx="1403194" cy="3196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39"/>
  <sheetViews>
    <sheetView showGridLines="0" tabSelected="1" zoomScale="90" zoomScaleNormal="90" workbookViewId="0">
      <selection activeCell="B3" sqref="B3"/>
    </sheetView>
  </sheetViews>
  <sheetFormatPr baseColWidth="10" defaultColWidth="11.375" defaultRowHeight="14.25"/>
  <cols>
    <col min="1" max="1" width="11.375" customWidth="1"/>
    <col min="2" max="2" width="26.375" customWidth="1"/>
    <col min="3" max="3" width="31.25" customWidth="1"/>
    <col min="4" max="5" width="20.625" style="2" customWidth="1"/>
    <col min="6" max="6" width="24.625" style="2" customWidth="1"/>
    <col min="7" max="7" width="25.375" style="2" customWidth="1"/>
    <col min="8" max="8" width="20.625" style="2" customWidth="1"/>
    <col min="9" max="9" width="16.5" style="2" customWidth="1"/>
    <col min="10" max="10" width="22.125" customWidth="1"/>
    <col min="11" max="13" width="14.375" customWidth="1"/>
    <col min="14" max="14" width="16.875" customWidth="1"/>
    <col min="15" max="15" width="16.25" customWidth="1"/>
    <col min="16" max="17" width="12.625" customWidth="1"/>
    <col min="19" max="19" width="12.875" customWidth="1"/>
    <col min="20" max="20" width="12.625" customWidth="1"/>
    <col min="21" max="21" width="14.875" customWidth="1"/>
  </cols>
  <sheetData>
    <row r="3" spans="2:22" ht="15">
      <c r="B3" s="43" t="s">
        <v>49</v>
      </c>
    </row>
    <row r="5" spans="2:22" ht="15" thickBot="1"/>
    <row r="6" spans="2:22" ht="104.25" customHeight="1" thickBot="1">
      <c r="B6" s="22" t="s">
        <v>48</v>
      </c>
      <c r="C6" s="22" t="s">
        <v>26</v>
      </c>
      <c r="D6" s="28" t="s">
        <v>28</v>
      </c>
      <c r="E6" s="28" t="s">
        <v>29</v>
      </c>
      <c r="F6" s="28" t="s">
        <v>30</v>
      </c>
      <c r="G6" s="28" t="s">
        <v>31</v>
      </c>
      <c r="H6" s="28" t="s">
        <v>32</v>
      </c>
      <c r="I6" s="3" t="s">
        <v>33</v>
      </c>
      <c r="J6" s="3" t="s">
        <v>27</v>
      </c>
      <c r="K6" s="20" t="s">
        <v>34</v>
      </c>
      <c r="L6" s="21" t="s">
        <v>35</v>
      </c>
      <c r="M6" s="21" t="s">
        <v>36</v>
      </c>
      <c r="N6" s="21" t="s">
        <v>37</v>
      </c>
      <c r="O6" s="21" t="s">
        <v>38</v>
      </c>
      <c r="P6" s="29" t="s">
        <v>39</v>
      </c>
      <c r="Q6" s="30" t="s">
        <v>40</v>
      </c>
      <c r="R6" s="30" t="s">
        <v>41</v>
      </c>
      <c r="S6" s="30" t="s">
        <v>42</v>
      </c>
      <c r="T6" s="31" t="s">
        <v>43</v>
      </c>
      <c r="U6" s="29" t="s">
        <v>44</v>
      </c>
    </row>
    <row r="7" spans="2:22" ht="15.75" thickBot="1">
      <c r="B7" s="42" t="s">
        <v>45</v>
      </c>
      <c r="C7" s="10" t="s">
        <v>1</v>
      </c>
      <c r="D7" s="4"/>
      <c r="E7" s="4">
        <v>25</v>
      </c>
      <c r="F7" s="26">
        <v>34</v>
      </c>
      <c r="G7" s="4"/>
      <c r="H7" s="4">
        <v>35</v>
      </c>
      <c r="I7" s="4">
        <f t="shared" ref="I7:I27" si="0">SUM(D7:H7)</f>
        <v>94</v>
      </c>
      <c r="J7" s="6">
        <v>1310</v>
      </c>
      <c r="K7" s="6">
        <f>D7*J7</f>
        <v>0</v>
      </c>
      <c r="L7" s="6">
        <f>E7*J7</f>
        <v>32750</v>
      </c>
      <c r="M7" s="6">
        <f>F7*J7</f>
        <v>44540</v>
      </c>
      <c r="N7" s="6">
        <f>G7*J7</f>
        <v>0</v>
      </c>
      <c r="O7" s="6">
        <f>H7*J7</f>
        <v>45850</v>
      </c>
      <c r="P7" s="32">
        <v>0</v>
      </c>
      <c r="Q7" s="32">
        <v>100</v>
      </c>
      <c r="R7" s="32">
        <v>136</v>
      </c>
      <c r="S7" s="32">
        <v>0</v>
      </c>
      <c r="T7" s="33">
        <v>140</v>
      </c>
      <c r="U7" s="34">
        <f>P7+Q7+R7+S7+T7</f>
        <v>376</v>
      </c>
      <c r="V7" t="s">
        <v>2</v>
      </c>
    </row>
    <row r="8" spans="2:22" ht="15.75" thickBot="1">
      <c r="B8" s="42" t="s">
        <v>45</v>
      </c>
      <c r="C8" s="10" t="s">
        <v>3</v>
      </c>
      <c r="D8" s="4"/>
      <c r="E8" s="4">
        <v>10</v>
      </c>
      <c r="F8" s="26">
        <v>11</v>
      </c>
      <c r="G8" s="4"/>
      <c r="H8" s="4">
        <v>10</v>
      </c>
      <c r="I8" s="4">
        <f t="shared" si="0"/>
        <v>31</v>
      </c>
      <c r="J8" s="6">
        <v>1310</v>
      </c>
      <c r="K8" s="6">
        <f>D8*J8</f>
        <v>0</v>
      </c>
      <c r="L8" s="6">
        <f t="shared" ref="L8:L27" si="1">E8*J8</f>
        <v>13100</v>
      </c>
      <c r="M8" s="6">
        <f t="shared" ref="M8:M27" si="2">F8*J8</f>
        <v>14410</v>
      </c>
      <c r="N8" s="6">
        <f t="shared" ref="N8:N27" si="3">G8*J8</f>
        <v>0</v>
      </c>
      <c r="O8" s="6">
        <f t="shared" ref="O8:O27" si="4">H8*J8</f>
        <v>13100</v>
      </c>
      <c r="P8" s="32">
        <v>0</v>
      </c>
      <c r="Q8" s="32">
        <v>40</v>
      </c>
      <c r="R8" s="32">
        <v>44</v>
      </c>
      <c r="S8" s="32">
        <v>0</v>
      </c>
      <c r="T8" s="33">
        <v>40</v>
      </c>
      <c r="U8" s="34">
        <f t="shared" ref="U8:U27" si="5">P8+Q8+R8+S8+T8</f>
        <v>124</v>
      </c>
      <c r="V8" t="s">
        <v>2</v>
      </c>
    </row>
    <row r="9" spans="2:22" ht="15.75" thickBot="1">
      <c r="B9" s="42" t="s">
        <v>45</v>
      </c>
      <c r="C9" s="10" t="s">
        <v>4</v>
      </c>
      <c r="D9" s="4"/>
      <c r="E9" s="4">
        <v>13</v>
      </c>
      <c r="F9" s="26">
        <v>26</v>
      </c>
      <c r="G9" s="4"/>
      <c r="H9" s="4">
        <v>22</v>
      </c>
      <c r="I9" s="4">
        <f t="shared" si="0"/>
        <v>61</v>
      </c>
      <c r="J9" s="6">
        <v>1310</v>
      </c>
      <c r="K9" s="6">
        <f>D9*J9</f>
        <v>0</v>
      </c>
      <c r="L9" s="6">
        <f t="shared" si="1"/>
        <v>17030</v>
      </c>
      <c r="M9" s="6">
        <f t="shared" si="2"/>
        <v>34060</v>
      </c>
      <c r="N9" s="6">
        <f t="shared" si="3"/>
        <v>0</v>
      </c>
      <c r="O9" s="6">
        <f t="shared" si="4"/>
        <v>28820</v>
      </c>
      <c r="P9">
        <v>0</v>
      </c>
      <c r="Q9" s="32">
        <v>52</v>
      </c>
      <c r="R9" s="32">
        <v>104</v>
      </c>
      <c r="S9" s="32">
        <v>0</v>
      </c>
      <c r="T9" s="33">
        <v>88</v>
      </c>
      <c r="U9" s="34">
        <f t="shared" si="5"/>
        <v>244</v>
      </c>
      <c r="V9" t="s">
        <v>2</v>
      </c>
    </row>
    <row r="10" spans="2:22" ht="15.75" thickBot="1">
      <c r="B10" s="42" t="s">
        <v>45</v>
      </c>
      <c r="C10" s="1" t="s">
        <v>21</v>
      </c>
      <c r="D10" s="4">
        <v>20</v>
      </c>
      <c r="E10" s="4"/>
      <c r="F10" s="26"/>
      <c r="G10" s="4">
        <v>35</v>
      </c>
      <c r="H10" s="4">
        <v>6</v>
      </c>
      <c r="I10" s="4">
        <f t="shared" si="0"/>
        <v>61</v>
      </c>
      <c r="J10" s="6">
        <v>1310</v>
      </c>
      <c r="K10" s="6">
        <f>D10*J10</f>
        <v>26200</v>
      </c>
      <c r="L10" s="6">
        <f t="shared" si="1"/>
        <v>0</v>
      </c>
      <c r="M10" s="6">
        <f t="shared" si="2"/>
        <v>0</v>
      </c>
      <c r="N10" s="6">
        <f t="shared" si="3"/>
        <v>45850</v>
      </c>
      <c r="O10" s="6">
        <f t="shared" si="4"/>
        <v>7860</v>
      </c>
      <c r="P10" s="32">
        <v>80</v>
      </c>
      <c r="Q10" s="32">
        <v>0</v>
      </c>
      <c r="R10" s="32">
        <v>0</v>
      </c>
      <c r="S10" s="32">
        <v>140</v>
      </c>
      <c r="T10" s="33">
        <v>24</v>
      </c>
      <c r="U10" s="34">
        <f t="shared" si="5"/>
        <v>244</v>
      </c>
    </row>
    <row r="11" spans="2:22" ht="15.75" thickBot="1">
      <c r="B11" s="42" t="s">
        <v>45</v>
      </c>
      <c r="C11" s="10" t="s">
        <v>5</v>
      </c>
      <c r="D11" s="4">
        <v>40</v>
      </c>
      <c r="E11" s="4">
        <v>17</v>
      </c>
      <c r="F11" s="26">
        <v>16</v>
      </c>
      <c r="G11" s="4">
        <v>21</v>
      </c>
      <c r="H11" s="4"/>
      <c r="I11" s="4">
        <f t="shared" si="0"/>
        <v>94</v>
      </c>
      <c r="J11" s="6">
        <v>1310</v>
      </c>
      <c r="K11" s="6">
        <f>D11*J11</f>
        <v>52400</v>
      </c>
      <c r="L11" s="6">
        <f t="shared" si="1"/>
        <v>22270</v>
      </c>
      <c r="M11" s="6">
        <f t="shared" si="2"/>
        <v>20960</v>
      </c>
      <c r="N11" s="6">
        <f t="shared" si="3"/>
        <v>27510</v>
      </c>
      <c r="O11" s="6">
        <f t="shared" si="4"/>
        <v>0</v>
      </c>
      <c r="P11" s="32">
        <v>160</v>
      </c>
      <c r="Q11" s="32">
        <v>68</v>
      </c>
      <c r="R11" s="32">
        <v>64</v>
      </c>
      <c r="S11" s="32">
        <v>84</v>
      </c>
      <c r="T11" s="33">
        <v>0</v>
      </c>
      <c r="U11" s="34">
        <f t="shared" si="5"/>
        <v>376</v>
      </c>
      <c r="V11" t="s">
        <v>2</v>
      </c>
    </row>
    <row r="12" spans="2:22" ht="15.75" thickBot="1">
      <c r="B12" s="24" t="s">
        <v>47</v>
      </c>
      <c r="C12" s="11" t="s">
        <v>6</v>
      </c>
      <c r="D12" s="4"/>
      <c r="E12" s="4">
        <v>4</v>
      </c>
      <c r="F12" s="26">
        <v>6</v>
      </c>
      <c r="G12" s="4"/>
      <c r="H12" s="4"/>
      <c r="I12" s="4">
        <f t="shared" si="0"/>
        <v>10</v>
      </c>
      <c r="J12" s="7">
        <v>1495</v>
      </c>
      <c r="K12" s="6">
        <f t="shared" ref="K12:K27" si="6">D12*J12</f>
        <v>0</v>
      </c>
      <c r="L12" s="6">
        <f t="shared" si="1"/>
        <v>5980</v>
      </c>
      <c r="M12" s="6">
        <f t="shared" si="2"/>
        <v>8970</v>
      </c>
      <c r="N12" s="6">
        <f t="shared" si="3"/>
        <v>0</v>
      </c>
      <c r="O12" s="6">
        <f t="shared" si="4"/>
        <v>0</v>
      </c>
      <c r="P12" s="32">
        <v>0</v>
      </c>
      <c r="Q12" s="32">
        <v>20</v>
      </c>
      <c r="R12" s="32">
        <v>30</v>
      </c>
      <c r="S12" s="32">
        <v>0</v>
      </c>
      <c r="T12" s="33">
        <v>0</v>
      </c>
      <c r="U12" s="34">
        <f t="shared" si="5"/>
        <v>50</v>
      </c>
      <c r="V12" t="s">
        <v>2</v>
      </c>
    </row>
    <row r="13" spans="2:22" ht="15.75" thickBot="1">
      <c r="B13" s="42" t="s">
        <v>45</v>
      </c>
      <c r="C13" s="12" t="s">
        <v>7</v>
      </c>
      <c r="D13" s="4">
        <v>45</v>
      </c>
      <c r="E13" s="4">
        <v>35</v>
      </c>
      <c r="F13" s="26">
        <v>20</v>
      </c>
      <c r="G13" s="4"/>
      <c r="H13" s="4"/>
      <c r="I13" s="4">
        <f t="shared" si="0"/>
        <v>100</v>
      </c>
      <c r="J13" s="6">
        <v>1310</v>
      </c>
      <c r="K13" s="6">
        <f>D13*J13</f>
        <v>58950</v>
      </c>
      <c r="L13" s="6">
        <f t="shared" si="1"/>
        <v>45850</v>
      </c>
      <c r="M13" s="6">
        <f t="shared" si="2"/>
        <v>26200</v>
      </c>
      <c r="N13" s="6">
        <f t="shared" si="3"/>
        <v>0</v>
      </c>
      <c r="O13" s="6">
        <f t="shared" si="4"/>
        <v>0</v>
      </c>
      <c r="P13" s="32">
        <v>180</v>
      </c>
      <c r="Q13" s="32">
        <v>140</v>
      </c>
      <c r="R13" s="32">
        <v>80</v>
      </c>
      <c r="S13" s="32">
        <v>0</v>
      </c>
      <c r="T13" s="33">
        <v>0</v>
      </c>
      <c r="U13" s="34">
        <f t="shared" si="5"/>
        <v>400</v>
      </c>
      <c r="V13" t="s">
        <v>2</v>
      </c>
    </row>
    <row r="14" spans="2:22" ht="15.75" thickBot="1">
      <c r="B14" s="42" t="s">
        <v>45</v>
      </c>
      <c r="C14" s="12" t="s">
        <v>8</v>
      </c>
      <c r="D14" s="4">
        <v>10</v>
      </c>
      <c r="E14" s="4">
        <v>8</v>
      </c>
      <c r="F14" s="26"/>
      <c r="G14" s="4">
        <v>4</v>
      </c>
      <c r="H14" s="4"/>
      <c r="I14" s="4">
        <f t="shared" si="0"/>
        <v>22</v>
      </c>
      <c r="J14" s="6">
        <v>1310</v>
      </c>
      <c r="K14" s="6">
        <f t="shared" si="6"/>
        <v>13100</v>
      </c>
      <c r="L14" s="6">
        <f t="shared" si="1"/>
        <v>10480</v>
      </c>
      <c r="M14" s="6">
        <f t="shared" si="2"/>
        <v>0</v>
      </c>
      <c r="N14" s="6">
        <f t="shared" si="3"/>
        <v>5240</v>
      </c>
      <c r="O14" s="6">
        <f t="shared" si="4"/>
        <v>0</v>
      </c>
      <c r="P14" s="32">
        <v>40</v>
      </c>
      <c r="Q14" s="32">
        <v>32</v>
      </c>
      <c r="R14" s="32">
        <v>0</v>
      </c>
      <c r="S14" s="32">
        <v>16</v>
      </c>
      <c r="T14" s="33">
        <v>0</v>
      </c>
      <c r="U14" s="34">
        <f t="shared" si="5"/>
        <v>88</v>
      </c>
      <c r="V14" t="s">
        <v>2</v>
      </c>
    </row>
    <row r="15" spans="2:22" ht="15.75" thickBot="1">
      <c r="B15" s="42" t="s">
        <v>45</v>
      </c>
      <c r="C15" s="11" t="s">
        <v>9</v>
      </c>
      <c r="D15" s="4"/>
      <c r="E15" s="4">
        <v>2</v>
      </c>
      <c r="F15" s="26">
        <v>1</v>
      </c>
      <c r="G15" s="4"/>
      <c r="H15" s="4"/>
      <c r="I15" s="4">
        <f t="shared" si="0"/>
        <v>3</v>
      </c>
      <c r="J15" s="6">
        <v>1310</v>
      </c>
      <c r="K15" s="6">
        <f t="shared" si="6"/>
        <v>0</v>
      </c>
      <c r="L15" s="6">
        <f t="shared" si="1"/>
        <v>2620</v>
      </c>
      <c r="M15" s="6">
        <f t="shared" si="2"/>
        <v>1310</v>
      </c>
      <c r="N15" s="6">
        <f t="shared" si="3"/>
        <v>0</v>
      </c>
      <c r="O15" s="6">
        <f t="shared" si="4"/>
        <v>0</v>
      </c>
      <c r="P15" s="32">
        <v>0</v>
      </c>
      <c r="Q15" s="32">
        <v>8</v>
      </c>
      <c r="R15" s="32">
        <v>4</v>
      </c>
      <c r="S15" s="32">
        <v>0</v>
      </c>
      <c r="T15" s="33">
        <v>0</v>
      </c>
      <c r="U15" s="34">
        <f t="shared" si="5"/>
        <v>12</v>
      </c>
      <c r="V15" t="s">
        <v>10</v>
      </c>
    </row>
    <row r="16" spans="2:22" ht="15.75" thickBot="1">
      <c r="B16" s="42" t="s">
        <v>45</v>
      </c>
      <c r="C16" s="13" t="s">
        <v>11</v>
      </c>
      <c r="D16" s="4">
        <v>5</v>
      </c>
      <c r="E16" s="4">
        <v>12</v>
      </c>
      <c r="F16" s="26"/>
      <c r="G16" s="4"/>
      <c r="H16" s="4">
        <v>11</v>
      </c>
      <c r="I16" s="4">
        <f t="shared" si="0"/>
        <v>28</v>
      </c>
      <c r="J16" s="6">
        <v>1310</v>
      </c>
      <c r="K16" s="6">
        <f t="shared" si="6"/>
        <v>6550</v>
      </c>
      <c r="L16" s="6">
        <f t="shared" si="1"/>
        <v>15720</v>
      </c>
      <c r="M16" s="6">
        <f t="shared" si="2"/>
        <v>0</v>
      </c>
      <c r="N16" s="6">
        <f t="shared" si="3"/>
        <v>0</v>
      </c>
      <c r="O16" s="6">
        <f t="shared" si="4"/>
        <v>14410</v>
      </c>
      <c r="P16" s="32">
        <v>20</v>
      </c>
      <c r="Q16" s="32">
        <v>48</v>
      </c>
      <c r="R16" s="32">
        <v>0</v>
      </c>
      <c r="S16" s="32">
        <v>0</v>
      </c>
      <c r="T16" s="33">
        <v>44</v>
      </c>
      <c r="U16" s="34">
        <f t="shared" si="5"/>
        <v>112</v>
      </c>
    </row>
    <row r="17" spans="2:22" ht="15.75" thickBot="1">
      <c r="B17" s="24" t="s">
        <v>47</v>
      </c>
      <c r="C17" s="11" t="s">
        <v>12</v>
      </c>
      <c r="D17" s="4"/>
      <c r="E17" s="4">
        <v>10</v>
      </c>
      <c r="F17" s="26"/>
      <c r="G17" s="4"/>
      <c r="H17" s="4"/>
      <c r="I17" s="4">
        <f t="shared" si="0"/>
        <v>10</v>
      </c>
      <c r="J17" s="7">
        <v>1495</v>
      </c>
      <c r="K17" s="6">
        <f t="shared" si="6"/>
        <v>0</v>
      </c>
      <c r="L17" s="6">
        <f t="shared" si="1"/>
        <v>14950</v>
      </c>
      <c r="M17" s="6">
        <f t="shared" si="2"/>
        <v>0</v>
      </c>
      <c r="N17" s="6">
        <f t="shared" si="3"/>
        <v>0</v>
      </c>
      <c r="O17" s="6">
        <f t="shared" si="4"/>
        <v>0</v>
      </c>
      <c r="P17" s="32">
        <v>0</v>
      </c>
      <c r="Q17" s="32">
        <v>50</v>
      </c>
      <c r="R17" s="32">
        <v>0</v>
      </c>
      <c r="S17" s="32">
        <v>0</v>
      </c>
      <c r="T17" s="33">
        <v>0</v>
      </c>
      <c r="U17" s="34">
        <f t="shared" si="5"/>
        <v>50</v>
      </c>
    </row>
    <row r="18" spans="2:22" ht="15.75" thickBot="1">
      <c r="B18" s="42" t="s">
        <v>45</v>
      </c>
      <c r="C18" s="13" t="s">
        <v>13</v>
      </c>
      <c r="D18" s="4"/>
      <c r="E18" s="4">
        <v>15</v>
      </c>
      <c r="F18" s="26"/>
      <c r="G18" s="4"/>
      <c r="H18" s="4">
        <v>15</v>
      </c>
      <c r="I18" s="4">
        <f t="shared" si="0"/>
        <v>30</v>
      </c>
      <c r="J18" s="6">
        <v>1310</v>
      </c>
      <c r="K18" s="6">
        <f t="shared" si="6"/>
        <v>0</v>
      </c>
      <c r="L18" s="6">
        <f t="shared" si="1"/>
        <v>19650</v>
      </c>
      <c r="M18" s="6">
        <f t="shared" si="2"/>
        <v>0</v>
      </c>
      <c r="N18" s="6">
        <f t="shared" si="3"/>
        <v>0</v>
      </c>
      <c r="O18" s="6">
        <f t="shared" si="4"/>
        <v>19650</v>
      </c>
      <c r="P18" s="32">
        <v>0</v>
      </c>
      <c r="Q18" s="32">
        <v>60</v>
      </c>
      <c r="R18" s="32">
        <v>0</v>
      </c>
      <c r="S18" s="32">
        <v>0</v>
      </c>
      <c r="T18" s="33">
        <v>60</v>
      </c>
      <c r="U18" s="34">
        <f t="shared" si="5"/>
        <v>120</v>
      </c>
    </row>
    <row r="19" spans="2:22" ht="15.75" thickBot="1">
      <c r="B19" s="25" t="s">
        <v>46</v>
      </c>
      <c r="C19" s="13" t="s">
        <v>14</v>
      </c>
      <c r="D19" s="4">
        <v>40</v>
      </c>
      <c r="E19" s="4">
        <v>20</v>
      </c>
      <c r="F19" s="26">
        <v>30</v>
      </c>
      <c r="G19" s="4"/>
      <c r="H19" s="4"/>
      <c r="I19" s="4">
        <f t="shared" si="0"/>
        <v>90</v>
      </c>
      <c r="J19" s="7">
        <v>1050</v>
      </c>
      <c r="K19" s="6">
        <f t="shared" si="6"/>
        <v>42000</v>
      </c>
      <c r="L19" s="6">
        <f t="shared" si="1"/>
        <v>21000</v>
      </c>
      <c r="M19" s="6">
        <f t="shared" si="2"/>
        <v>31500</v>
      </c>
      <c r="N19" s="6">
        <f t="shared" si="3"/>
        <v>0</v>
      </c>
      <c r="O19" s="6">
        <f t="shared" si="4"/>
        <v>0</v>
      </c>
      <c r="P19" s="32">
        <v>120</v>
      </c>
      <c r="Q19" s="32">
        <v>60</v>
      </c>
      <c r="R19" s="32">
        <v>90</v>
      </c>
      <c r="S19" s="32">
        <v>0</v>
      </c>
      <c r="T19" s="33">
        <v>0</v>
      </c>
      <c r="U19" s="34">
        <f t="shared" si="5"/>
        <v>270</v>
      </c>
    </row>
    <row r="20" spans="2:22" ht="15.75" thickBot="1">
      <c r="B20" s="42" t="s">
        <v>45</v>
      </c>
      <c r="C20" s="14" t="s">
        <v>15</v>
      </c>
      <c r="D20" s="4">
        <v>50</v>
      </c>
      <c r="E20" s="4">
        <v>40</v>
      </c>
      <c r="F20" s="26">
        <v>56</v>
      </c>
      <c r="G20" s="4">
        <v>50</v>
      </c>
      <c r="H20" s="4">
        <v>25</v>
      </c>
      <c r="I20" s="4">
        <f t="shared" si="0"/>
        <v>221</v>
      </c>
      <c r="J20" s="6">
        <v>1310</v>
      </c>
      <c r="K20" s="6">
        <f t="shared" si="6"/>
        <v>65500</v>
      </c>
      <c r="L20" s="6">
        <f t="shared" si="1"/>
        <v>52400</v>
      </c>
      <c r="M20" s="6">
        <f t="shared" si="2"/>
        <v>73360</v>
      </c>
      <c r="N20" s="6">
        <f t="shared" si="3"/>
        <v>65500</v>
      </c>
      <c r="O20" s="6">
        <f t="shared" si="4"/>
        <v>32750</v>
      </c>
      <c r="P20" s="32">
        <v>200</v>
      </c>
      <c r="Q20" s="32">
        <v>160</v>
      </c>
      <c r="R20" s="32">
        <v>224</v>
      </c>
      <c r="S20" s="32">
        <v>200</v>
      </c>
      <c r="T20" s="33">
        <v>100</v>
      </c>
      <c r="U20" s="34">
        <f t="shared" si="5"/>
        <v>884</v>
      </c>
    </row>
    <row r="21" spans="2:22" ht="15.75" thickBot="1">
      <c r="B21" s="42" t="s">
        <v>45</v>
      </c>
      <c r="C21" s="8" t="s">
        <v>22</v>
      </c>
      <c r="D21" s="4">
        <v>10</v>
      </c>
      <c r="E21" s="4"/>
      <c r="F21" s="26">
        <v>3</v>
      </c>
      <c r="G21" s="4">
        <v>15</v>
      </c>
      <c r="H21" s="4">
        <v>40</v>
      </c>
      <c r="I21" s="4">
        <f t="shared" si="0"/>
        <v>68</v>
      </c>
      <c r="J21" s="6">
        <v>1310</v>
      </c>
      <c r="K21" s="6">
        <f t="shared" si="6"/>
        <v>13100</v>
      </c>
      <c r="L21" s="6">
        <f t="shared" si="1"/>
        <v>0</v>
      </c>
      <c r="M21" s="6">
        <f t="shared" si="2"/>
        <v>3930</v>
      </c>
      <c r="N21" s="6">
        <f t="shared" si="3"/>
        <v>19650</v>
      </c>
      <c r="O21" s="6">
        <f t="shared" si="4"/>
        <v>52400</v>
      </c>
      <c r="P21" s="32">
        <v>40</v>
      </c>
      <c r="Q21" s="32">
        <v>0</v>
      </c>
      <c r="R21" s="32">
        <v>12</v>
      </c>
      <c r="S21" s="32">
        <v>60</v>
      </c>
      <c r="T21" s="33">
        <v>160</v>
      </c>
      <c r="U21" s="34">
        <f t="shared" si="5"/>
        <v>272</v>
      </c>
    </row>
    <row r="22" spans="2:22" ht="15.75" thickBot="1">
      <c r="B22" s="42" t="s">
        <v>45</v>
      </c>
      <c r="C22" s="8" t="s">
        <v>23</v>
      </c>
      <c r="D22" s="4">
        <v>10</v>
      </c>
      <c r="E22" s="4"/>
      <c r="F22" s="26">
        <v>6</v>
      </c>
      <c r="G22" s="4"/>
      <c r="H22" s="4">
        <v>5</v>
      </c>
      <c r="I22" s="4">
        <f t="shared" si="0"/>
        <v>21</v>
      </c>
      <c r="J22" s="6">
        <v>1310</v>
      </c>
      <c r="K22" s="6">
        <f t="shared" si="6"/>
        <v>13100</v>
      </c>
      <c r="L22" s="6">
        <f t="shared" si="1"/>
        <v>0</v>
      </c>
      <c r="M22" s="6">
        <f t="shared" si="2"/>
        <v>7860</v>
      </c>
      <c r="N22" s="6">
        <f t="shared" si="3"/>
        <v>0</v>
      </c>
      <c r="O22" s="6">
        <f t="shared" si="4"/>
        <v>6550</v>
      </c>
      <c r="P22" s="32">
        <v>40</v>
      </c>
      <c r="Q22" s="41">
        <v>0</v>
      </c>
      <c r="R22" s="32">
        <v>24</v>
      </c>
      <c r="S22" s="32">
        <v>0</v>
      </c>
      <c r="T22" s="33">
        <v>20</v>
      </c>
      <c r="U22" s="34">
        <f t="shared" si="5"/>
        <v>84</v>
      </c>
    </row>
    <row r="23" spans="2:22" ht="15.75" thickBot="1">
      <c r="B23" s="24" t="s">
        <v>47</v>
      </c>
      <c r="C23" s="15" t="s">
        <v>16</v>
      </c>
      <c r="D23" s="4">
        <v>30</v>
      </c>
      <c r="E23" s="4">
        <v>34</v>
      </c>
      <c r="F23" s="26">
        <v>21</v>
      </c>
      <c r="G23" s="4">
        <v>4</v>
      </c>
      <c r="H23" s="4">
        <v>34</v>
      </c>
      <c r="I23" s="4">
        <f t="shared" si="0"/>
        <v>123</v>
      </c>
      <c r="J23" s="7">
        <v>1495</v>
      </c>
      <c r="K23" s="6">
        <f t="shared" si="6"/>
        <v>44850</v>
      </c>
      <c r="L23" s="6">
        <f t="shared" si="1"/>
        <v>50830</v>
      </c>
      <c r="M23" s="6">
        <f t="shared" si="2"/>
        <v>31395</v>
      </c>
      <c r="N23" s="6">
        <f t="shared" si="3"/>
        <v>5980</v>
      </c>
      <c r="O23" s="6">
        <f t="shared" si="4"/>
        <v>50830</v>
      </c>
      <c r="P23" s="32">
        <v>150</v>
      </c>
      <c r="Q23" s="32">
        <v>170</v>
      </c>
      <c r="R23" s="32">
        <v>105</v>
      </c>
      <c r="S23" s="32">
        <v>20</v>
      </c>
      <c r="T23" s="33">
        <v>170</v>
      </c>
      <c r="U23" s="34">
        <f t="shared" si="5"/>
        <v>615</v>
      </c>
    </row>
    <row r="24" spans="2:22" ht="15.75" thickBot="1">
      <c r="B24" s="24" t="s">
        <v>47</v>
      </c>
      <c r="C24" s="15" t="s">
        <v>17</v>
      </c>
      <c r="D24" s="4">
        <v>15</v>
      </c>
      <c r="E24" s="4">
        <v>13</v>
      </c>
      <c r="F24" s="26">
        <v>15</v>
      </c>
      <c r="G24" s="4"/>
      <c r="H24" s="4">
        <v>41</v>
      </c>
      <c r="I24" s="4">
        <f t="shared" si="0"/>
        <v>84</v>
      </c>
      <c r="J24" s="7">
        <v>1495</v>
      </c>
      <c r="K24" s="6">
        <f t="shared" si="6"/>
        <v>22425</v>
      </c>
      <c r="L24" s="6">
        <f t="shared" si="1"/>
        <v>19435</v>
      </c>
      <c r="M24" s="6">
        <f t="shared" si="2"/>
        <v>22425</v>
      </c>
      <c r="N24" s="6">
        <f t="shared" si="3"/>
        <v>0</v>
      </c>
      <c r="O24" s="6">
        <f t="shared" si="4"/>
        <v>61295</v>
      </c>
      <c r="P24" s="32">
        <v>75</v>
      </c>
      <c r="Q24" s="32">
        <v>65</v>
      </c>
      <c r="R24" s="32">
        <v>75</v>
      </c>
      <c r="S24" s="32">
        <v>0</v>
      </c>
      <c r="T24" s="33">
        <v>205</v>
      </c>
      <c r="U24" s="34">
        <f t="shared" si="5"/>
        <v>420</v>
      </c>
    </row>
    <row r="25" spans="2:22" ht="15.75" thickBot="1">
      <c r="B25" s="24" t="s">
        <v>47</v>
      </c>
      <c r="C25" s="15" t="s">
        <v>18</v>
      </c>
      <c r="D25" s="4">
        <v>1</v>
      </c>
      <c r="E25" s="4">
        <v>2</v>
      </c>
      <c r="F25" s="26">
        <v>1</v>
      </c>
      <c r="G25" s="4"/>
      <c r="H25" s="4">
        <v>1</v>
      </c>
      <c r="I25" s="4">
        <f t="shared" si="0"/>
        <v>5</v>
      </c>
      <c r="J25" s="7">
        <v>1495</v>
      </c>
      <c r="K25" s="6">
        <f t="shared" si="6"/>
        <v>1495</v>
      </c>
      <c r="L25" s="6">
        <f t="shared" si="1"/>
        <v>2990</v>
      </c>
      <c r="M25" s="6">
        <f t="shared" si="2"/>
        <v>1495</v>
      </c>
      <c r="N25" s="6">
        <f t="shared" si="3"/>
        <v>0</v>
      </c>
      <c r="O25" s="6">
        <f t="shared" si="4"/>
        <v>1495</v>
      </c>
      <c r="P25" s="32">
        <v>5</v>
      </c>
      <c r="Q25" s="32">
        <v>10</v>
      </c>
      <c r="R25" s="32">
        <v>5</v>
      </c>
      <c r="S25" s="32">
        <v>0</v>
      </c>
      <c r="T25" s="33">
        <v>5</v>
      </c>
      <c r="U25" s="34">
        <f t="shared" si="5"/>
        <v>25</v>
      </c>
      <c r="V25" t="s">
        <v>2</v>
      </c>
    </row>
    <row r="26" spans="2:22" ht="15.75" thickBot="1">
      <c r="B26" s="24" t="s">
        <v>47</v>
      </c>
      <c r="C26" s="15" t="s">
        <v>20</v>
      </c>
      <c r="D26" s="4">
        <v>20</v>
      </c>
      <c r="E26" s="4">
        <v>7</v>
      </c>
      <c r="F26" s="26">
        <v>5</v>
      </c>
      <c r="G26" s="4"/>
      <c r="H26" s="4"/>
      <c r="I26" s="4">
        <f t="shared" si="0"/>
        <v>32</v>
      </c>
      <c r="J26" s="7">
        <v>1495</v>
      </c>
      <c r="K26" s="6">
        <f t="shared" si="6"/>
        <v>29900</v>
      </c>
      <c r="L26" s="6">
        <f t="shared" si="1"/>
        <v>10465</v>
      </c>
      <c r="M26" s="6">
        <f t="shared" si="2"/>
        <v>7475</v>
      </c>
      <c r="N26" s="6">
        <f t="shared" si="3"/>
        <v>0</v>
      </c>
      <c r="O26" s="6">
        <f t="shared" si="4"/>
        <v>0</v>
      </c>
      <c r="P26" s="32">
        <v>100</v>
      </c>
      <c r="Q26" s="32">
        <v>35</v>
      </c>
      <c r="R26" s="32">
        <v>25</v>
      </c>
      <c r="S26" s="32">
        <v>0</v>
      </c>
      <c r="T26" s="33">
        <v>0</v>
      </c>
      <c r="U26" s="34">
        <f t="shared" si="5"/>
        <v>160</v>
      </c>
    </row>
    <row r="27" spans="2:22" ht="15.75" thickBot="1">
      <c r="B27" s="24" t="s">
        <v>47</v>
      </c>
      <c r="C27" s="15" t="s">
        <v>19</v>
      </c>
      <c r="D27" s="4">
        <v>5</v>
      </c>
      <c r="E27" s="4">
        <v>5</v>
      </c>
      <c r="F27" s="26">
        <v>5</v>
      </c>
      <c r="G27" s="4"/>
      <c r="H27" s="4">
        <v>9</v>
      </c>
      <c r="I27" s="4">
        <f t="shared" si="0"/>
        <v>24</v>
      </c>
      <c r="J27" s="7">
        <v>1495</v>
      </c>
      <c r="K27" s="6">
        <f t="shared" si="6"/>
        <v>7475</v>
      </c>
      <c r="L27" s="6">
        <f t="shared" si="1"/>
        <v>7475</v>
      </c>
      <c r="M27" s="6">
        <f t="shared" si="2"/>
        <v>7475</v>
      </c>
      <c r="N27" s="6">
        <f t="shared" si="3"/>
        <v>0</v>
      </c>
      <c r="O27" s="6">
        <f t="shared" si="4"/>
        <v>13455</v>
      </c>
      <c r="P27" s="32">
        <v>25</v>
      </c>
      <c r="Q27" s="32">
        <v>25</v>
      </c>
      <c r="R27" s="35">
        <v>25</v>
      </c>
      <c r="S27" s="35">
        <v>0</v>
      </c>
      <c r="T27" s="36">
        <v>45</v>
      </c>
      <c r="U27" s="34">
        <f t="shared" si="5"/>
        <v>120</v>
      </c>
    </row>
    <row r="28" spans="2:22" ht="16.5" thickBot="1">
      <c r="C28" s="16" t="s">
        <v>0</v>
      </c>
      <c r="D28" s="5">
        <f t="shared" ref="D28:I28" si="7">SUM(D7:D27)</f>
        <v>301</v>
      </c>
      <c r="E28" s="5">
        <f>SUM(E7:E27)</f>
        <v>272</v>
      </c>
      <c r="F28" s="27">
        <v>256</v>
      </c>
      <c r="G28" s="5">
        <f t="shared" si="7"/>
        <v>129</v>
      </c>
      <c r="H28" s="5">
        <f t="shared" si="7"/>
        <v>254</v>
      </c>
      <c r="I28" s="5">
        <f t="shared" si="7"/>
        <v>1212</v>
      </c>
      <c r="J28" s="9">
        <f>(I7*J7)+(I8*J8)+(I9*J9)+(I10*J10)+(I11*J11)+(I12*J12)+(I13*J13)+(I14*J14)+(I15*J15)+(I16*J16)+(I17*J17)+(I18*J18)+(I19*J19)+(I20*J20)+(I21*J21)+(I22*J22)+(I23*J23)+(I24*J24)+(I25*J25)+(I26*J26)+(I27*J27)</f>
        <v>1617600</v>
      </c>
      <c r="K28" s="6">
        <f>SUM(K7:K27)</f>
        <v>397045</v>
      </c>
      <c r="L28" s="6">
        <f t="shared" ref="L28:O28" si="8">SUM(L7:L27)</f>
        <v>364995</v>
      </c>
      <c r="M28" s="6">
        <f>SUM(M7:M27)</f>
        <v>337365</v>
      </c>
      <c r="N28" s="6">
        <f t="shared" si="8"/>
        <v>169730</v>
      </c>
      <c r="O28" s="6">
        <f t="shared" si="8"/>
        <v>348465</v>
      </c>
      <c r="P28" s="37">
        <f t="shared" ref="P28:U28" si="9">SUM(P7:P27)</f>
        <v>1235</v>
      </c>
      <c r="Q28" s="38">
        <f t="shared" si="9"/>
        <v>1143</v>
      </c>
      <c r="R28" s="38">
        <f t="shared" si="9"/>
        <v>1047</v>
      </c>
      <c r="S28" s="38">
        <f t="shared" si="9"/>
        <v>520</v>
      </c>
      <c r="T28" s="39">
        <f t="shared" si="9"/>
        <v>1101</v>
      </c>
      <c r="U28" s="40">
        <f t="shared" si="9"/>
        <v>5046</v>
      </c>
    </row>
    <row r="29" spans="2:22" ht="15.75">
      <c r="C29" s="18"/>
      <c r="D29" s="18"/>
      <c r="E29" s="18"/>
      <c r="F29" s="18"/>
      <c r="G29" s="18"/>
      <c r="H29" s="18"/>
      <c r="I29" s="18"/>
      <c r="J29" s="19"/>
      <c r="K29" s="19"/>
      <c r="L29" s="19"/>
      <c r="M29" s="19"/>
      <c r="N29" s="19"/>
      <c r="O29" s="19"/>
    </row>
    <row r="30" spans="2:22">
      <c r="J30" t="s">
        <v>25</v>
      </c>
      <c r="K30" s="2"/>
      <c r="L30" s="2"/>
      <c r="M30" s="2"/>
      <c r="N30" s="2"/>
      <c r="O30" s="2"/>
    </row>
    <row r="31" spans="2:22" ht="18">
      <c r="D31" s="17"/>
      <c r="E31" s="17"/>
      <c r="F31" s="17"/>
      <c r="G31" s="17"/>
      <c r="H31" s="17"/>
      <c r="I31" s="17"/>
      <c r="J31" s="2"/>
      <c r="K31" s="2"/>
      <c r="L31" s="2"/>
      <c r="M31" s="2"/>
      <c r="N31" s="2"/>
      <c r="O31" s="2"/>
    </row>
    <row r="32" spans="2:22">
      <c r="O32" s="23"/>
    </row>
    <row r="39" spans="8:8">
      <c r="H39" s="2" t="s">
        <v>24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FUNGIBLE ANUAL TOTS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Claudia Añor Vallverdu</dc:creator>
  <cp:keywords/>
  <dc:description/>
  <cp:lastModifiedBy>Usuario de Windows</cp:lastModifiedBy>
  <cp:revision/>
  <dcterms:created xsi:type="dcterms:W3CDTF">2025-04-22T14:30:33Z</dcterms:created>
  <dcterms:modified xsi:type="dcterms:W3CDTF">2025-06-02T10:06:07Z</dcterms:modified>
  <cp:category/>
  <cp:contentStatus/>
</cp:coreProperties>
</file>